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85" windowHeight="12045" activeTab="2"/>
  </bookViews>
  <sheets>
    <sheet name="MADE USA" sheetId="1" r:id="rId1"/>
    <sheet name="Route A Chart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<sst xmlns="http://schemas.openxmlformats.org/spreadsheetml/2006/main" count="172" uniqueCount="89">
  <si>
    <t>Route A</t>
  </si>
  <si>
    <t>Data</t>
  </si>
  <si>
    <t>July</t>
  </si>
  <si>
    <t>Aug</t>
  </si>
  <si>
    <t>September</t>
  </si>
  <si>
    <t>October</t>
  </si>
  <si>
    <t>October-2</t>
  </si>
  <si>
    <t>November</t>
  </si>
  <si>
    <t>Max of RH</t>
  </si>
  <si>
    <t>Average of RH</t>
  </si>
  <si>
    <t>Min of RH</t>
  </si>
  <si>
    <t>Max of Temperature</t>
  </si>
  <si>
    <t>Average of Temperature</t>
  </si>
  <si>
    <t>Min of Temperature</t>
  </si>
  <si>
    <t>Route B</t>
  </si>
  <si>
    <t>June</t>
  </si>
  <si>
    <t>August</t>
  </si>
  <si>
    <t>Max of RH%</t>
  </si>
  <si>
    <t>Average of RH%</t>
  </si>
  <si>
    <t>Min of RH%</t>
  </si>
  <si>
    <t>Route C</t>
  </si>
  <si>
    <t>Drop Height Range</t>
  </si>
  <si>
    <t>A02</t>
  </si>
  <si>
    <t>A04</t>
  </si>
  <si>
    <t>A05</t>
  </si>
  <si>
    <t>A06</t>
  </si>
  <si>
    <t>A08</t>
  </si>
  <si>
    <t>A09</t>
  </si>
  <si>
    <t>A0X1</t>
  </si>
  <si>
    <t>A10</t>
  </si>
  <si>
    <t>A11</t>
  </si>
  <si>
    <t>A12</t>
  </si>
  <si>
    <t>A13</t>
  </si>
  <si>
    <t>A14</t>
  </si>
  <si>
    <t>A15</t>
  </si>
  <si>
    <t>Grand Total</t>
  </si>
  <si>
    <t>24 to 30</t>
  </si>
  <si>
    <t>30 to 36</t>
  </si>
  <si>
    <t>36 or higher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</si>
  <si>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</si>
  <si>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</si>
  <si>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</si>
  <si>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</si>
  <si>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</si>
  <si>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</si>
  <si>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</si>
  <si>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</si>
  <si>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</si>
  <si>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B0X</t>
  </si>
  <si>
    <t>B0X GS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</si>
  <si>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</si>
  <si>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</si>
  <si>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</si>
  <si>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</si>
  <si>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</si>
  <si>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</si>
  <si>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</si>
  <si>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</si>
  <si>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</si>
  <si>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</si>
  <si>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</si>
  <si>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</si>
  <si>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</si>
  <si>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</si>
  <si>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</si>
  <si>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</si>
  <si>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</si>
  <si>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</si>
  <si>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</si>
  <si>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</si>
  <si>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C0X FS</t>
  </si>
  <si>
    <t>C10</t>
  </si>
  <si>
    <t>C11</t>
  </si>
  <si>
    <t>C12</t>
  </si>
  <si>
    <t>C13</t>
  </si>
  <si>
    <t>C14</t>
  </si>
  <si>
    <t>C15</t>
  </si>
  <si>
    <t>C16</t>
  </si>
  <si>
    <t>Avg Drop Pershipment</t>
  </si>
  <si>
    <t>Max number of Drops per shipment</t>
  </si>
  <si>
    <t>Avg # Drops Per Shipment</t>
  </si>
  <si>
    <t>Max # of Drops for any shipment</t>
  </si>
  <si>
    <t>18 to 24</t>
  </si>
  <si>
    <t>below 18</t>
  </si>
  <si>
    <t>Drop Height Count</t>
  </si>
  <si>
    <t>Overall</t>
  </si>
  <si>
    <t>EMEA</t>
  </si>
  <si>
    <t xml:space="preserve">USA </t>
  </si>
  <si>
    <t>No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</si>
</sst>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/>
    </xf>
    <xf numFmtId="0" fontId="0" fillId="0" borderId="2" xfId="0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2" borderId="1" xfId="0" applyFill="1" applyBorder="1" applyAlignment="1">
      <alignment horizontal="center" wrapText="1"/>
    </xf>
    <xf numFmtId="166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/>
    </xf>
    <xf numFmtId="166" fontId="0" fillId="4" borderId="1" xfId="0" applyNumberFormat="1" applyFill="1" applyBorder="1" applyAlignment="1">
      <alignment/>
    </xf>
    <xf numFmtId="0" fontId="0" fillId="2" borderId="15" xfId="0" applyFill="1" applyBorder="1" applyAlignment="1">
      <alignment horizontal="center" wrapText="1"/>
    </xf>
    <xf numFmtId="0" fontId="0" fillId="4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Summary!$L$3</c:f>
              <c:strCache>
                <c:ptCount val="1"/>
                <c:pt idx="0">
                  <c:v>Max of RH%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Summary!$M$2:$Q$2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</c:strCache>
            </c:strRef>
          </c:cat>
          <c:val>
            <c:numRef>
              <c:f>Summary!$M$3:$Q$3</c:f>
              <c:numCache>
                <c:ptCount val="5"/>
                <c:pt idx="0">
                  <c:v>58.90234</c:v>
                </c:pt>
                <c:pt idx="1">
                  <c:v>57.50391</c:v>
                </c:pt>
                <c:pt idx="2">
                  <c:v>61.76563</c:v>
                </c:pt>
                <c:pt idx="3">
                  <c:v>62.67578</c:v>
                </c:pt>
                <c:pt idx="4">
                  <c:v>58.86719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Summary!$L$4</c:f>
              <c:strCache>
                <c:ptCount val="1"/>
                <c:pt idx="0">
                  <c:v>Average of RH%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Summary!$M$2:$Q$2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</c:strCache>
            </c:strRef>
          </c:cat>
          <c:val>
            <c:numRef>
              <c:f>Summary!$M$4:$Q$4</c:f>
              <c:numCache>
                <c:ptCount val="5"/>
                <c:pt idx="0">
                  <c:v>47.90174442256781</c:v>
                </c:pt>
                <c:pt idx="1">
                  <c:v>50.167066125370894</c:v>
                </c:pt>
                <c:pt idx="2">
                  <c:v>44.647771679830875</c:v>
                </c:pt>
                <c:pt idx="3">
                  <c:v>43.61837321540406</c:v>
                </c:pt>
                <c:pt idx="4">
                  <c:v>42.416874531397724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Summary!$L$5</c:f>
              <c:strCache>
                <c:ptCount val="1"/>
                <c:pt idx="0">
                  <c:v>Min of RH%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Summary!$M$2:$Q$2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</c:strCache>
            </c:strRef>
          </c:cat>
          <c:val>
            <c:numRef>
              <c:f>Summary!$M$5:$Q$5</c:f>
              <c:numCache>
                <c:ptCount val="5"/>
                <c:pt idx="0">
                  <c:v>37.65625</c:v>
                </c:pt>
                <c:pt idx="1">
                  <c:v>37.86328</c:v>
                </c:pt>
                <c:pt idx="2">
                  <c:v>37.03516</c:v>
                </c:pt>
                <c:pt idx="3">
                  <c:v>36.84375</c:v>
                </c:pt>
                <c:pt idx="4">
                  <c:v>33.17969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Summary!$L$6</c:f>
              <c:strCache>
                <c:ptCount val="1"/>
                <c:pt idx="0">
                  <c:v>Max of Temperature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Summary!$M$2:$Q$2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</c:strCache>
            </c:strRef>
          </c:cat>
          <c:val>
            <c:numRef>
              <c:f>Summary!$M$6:$Q$6</c:f>
              <c:numCache>
                <c:ptCount val="5"/>
                <c:pt idx="0">
                  <c:v>28.14844</c:v>
                </c:pt>
                <c:pt idx="1">
                  <c:v>26.98828</c:v>
                </c:pt>
                <c:pt idx="2">
                  <c:v>26.98828</c:v>
                </c:pt>
                <c:pt idx="3">
                  <c:v>30.38672</c:v>
                </c:pt>
                <c:pt idx="4">
                  <c:v>29.42578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Summary!$L$7</c:f>
              <c:strCache>
                <c:ptCount val="1"/>
                <c:pt idx="0">
                  <c:v>Average of Temperature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Summary!$M$2:$Q$2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</c:strCache>
            </c:strRef>
          </c:cat>
          <c:val>
            <c:numRef>
              <c:f>Summary!$M$7:$Q$7</c:f>
              <c:numCache>
                <c:ptCount val="5"/>
                <c:pt idx="0">
                  <c:v>22.930587333687647</c:v>
                </c:pt>
                <c:pt idx="1">
                  <c:v>21.92816142367559</c:v>
                </c:pt>
                <c:pt idx="2">
                  <c:v>20.667874291859405</c:v>
                </c:pt>
                <c:pt idx="3">
                  <c:v>21.833728365883324</c:v>
                </c:pt>
                <c:pt idx="4">
                  <c:v>18.737099199913143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Summary!$L$8</c:f>
              <c:strCache>
                <c:ptCount val="1"/>
                <c:pt idx="0">
                  <c:v>Min of 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Summary!$M$2:$Q$2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</c:strCache>
            </c:strRef>
          </c:cat>
          <c:val>
            <c:numRef>
              <c:f>Summary!$M$8:$Q$8</c:f>
              <c:numCache>
                <c:ptCount val="5"/>
                <c:pt idx="0">
                  <c:v>17.50781</c:v>
                </c:pt>
                <c:pt idx="1">
                  <c:v>16.46875</c:v>
                </c:pt>
                <c:pt idx="2">
                  <c:v>15.26953</c:v>
                </c:pt>
                <c:pt idx="3">
                  <c:v>15.34766</c:v>
                </c:pt>
                <c:pt idx="4">
                  <c:v>10.87109</c:v>
                </c:pt>
              </c:numCache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C &amp; RH%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12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R8" sqref="A2:R8"/>
    </sheetView>
  </sheetViews>
  <sheetFormatPr defaultColWidth="9.140625" defaultRowHeight="12.75"/>
  <cols>
    <col min="1" max="1" width="16.7109375" style="0" bestFit="1" customWidth="1"/>
    <col min="2" max="2" width="5.00390625" style="0" bestFit="1" customWidth="1"/>
    <col min="3" max="4" width="4.00390625" style="0" bestFit="1" customWidth="1"/>
    <col min="5" max="5" width="5.00390625" style="0" bestFit="1" customWidth="1"/>
    <col min="6" max="7" width="4.00390625" style="0" bestFit="1" customWidth="1"/>
    <col min="8" max="8" width="5.00390625" style="0" bestFit="1" customWidth="1"/>
    <col min="9" max="10" width="4.00390625" style="0" bestFit="1" customWidth="1"/>
    <col min="11" max="11" width="5.00390625" style="0" bestFit="1" customWidth="1"/>
    <col min="12" max="13" width="4.00390625" style="0" bestFit="1" customWidth="1"/>
    <col min="14" max="14" width="5.00390625" style="0" bestFit="1" customWidth="1"/>
    <col min="15" max="16" width="4.00390625" style="0" bestFit="1" customWidth="1"/>
    <col min="17" max="17" width="11.28125" style="0" customWidth="1"/>
    <col min="18" max="18" width="13.8515625" style="0" customWidth="1"/>
  </cols>
  <sheetData>
    <row r="1" ht="12.75">
      <c r="A1" t="s">
        <v>84</v>
      </c>
    </row>
    <row r="2" spans="1:18" ht="12.75">
      <c r="A2" s="45" t="s">
        <v>87</v>
      </c>
      <c r="B2" s="52">
        <v>1051</v>
      </c>
      <c r="C2" s="53"/>
      <c r="D2" s="54"/>
      <c r="E2" s="52">
        <v>2051</v>
      </c>
      <c r="F2" s="53"/>
      <c r="G2" s="54"/>
      <c r="H2" s="52">
        <v>3051</v>
      </c>
      <c r="I2" s="53"/>
      <c r="J2" s="54"/>
      <c r="K2" s="52">
        <v>4051</v>
      </c>
      <c r="L2" s="53"/>
      <c r="M2" s="54"/>
      <c r="N2" s="52">
        <v>5051</v>
      </c>
      <c r="O2" s="53"/>
      <c r="P2" s="54"/>
      <c r="Q2" s="55" t="s">
        <v>85</v>
      </c>
      <c r="R2" s="56"/>
    </row>
    <row r="3" spans="1:18" ht="38.25">
      <c r="A3" s="15" t="s">
        <v>21</v>
      </c>
      <c r="B3" s="1">
        <v>0</v>
      </c>
      <c r="C3" s="1">
        <v>1</v>
      </c>
      <c r="D3" s="1">
        <v>2</v>
      </c>
      <c r="E3" s="1">
        <v>0</v>
      </c>
      <c r="F3" s="1">
        <v>1</v>
      </c>
      <c r="G3" s="1">
        <v>2</v>
      </c>
      <c r="H3" s="1">
        <v>0</v>
      </c>
      <c r="I3" s="1">
        <v>1</v>
      </c>
      <c r="J3" s="1">
        <v>2</v>
      </c>
      <c r="K3" s="1">
        <v>0</v>
      </c>
      <c r="L3" s="1">
        <v>1</v>
      </c>
      <c r="M3" s="1">
        <v>2</v>
      </c>
      <c r="N3" s="1">
        <v>0</v>
      </c>
      <c r="O3" s="1">
        <v>1</v>
      </c>
      <c r="P3" s="1">
        <v>2</v>
      </c>
      <c r="Q3" s="44" t="s">
        <v>80</v>
      </c>
      <c r="R3" s="40" t="s">
        <v>81</v>
      </c>
    </row>
    <row r="4" spans="1:18" ht="12.75">
      <c r="A4" s="1" t="s">
        <v>83</v>
      </c>
      <c r="B4" s="16">
        <v>102</v>
      </c>
      <c r="C4" s="16">
        <v>221</v>
      </c>
      <c r="D4" s="16">
        <v>100</v>
      </c>
      <c r="E4" s="16">
        <v>133</v>
      </c>
      <c r="F4" s="16">
        <v>249</v>
      </c>
      <c r="G4" s="16">
        <v>158</v>
      </c>
      <c r="H4" s="16">
        <v>293</v>
      </c>
      <c r="I4" s="16">
        <v>121</v>
      </c>
      <c r="J4" s="16">
        <v>251</v>
      </c>
      <c r="K4" s="16">
        <v>255</v>
      </c>
      <c r="L4" s="16">
        <v>236</v>
      </c>
      <c r="M4" s="16">
        <v>209</v>
      </c>
      <c r="N4" s="16">
        <v>114</v>
      </c>
      <c r="O4" s="16">
        <v>220</v>
      </c>
      <c r="P4" s="16">
        <v>196</v>
      </c>
      <c r="Q4" s="8">
        <f>AVERAGE(B4:P4)</f>
        <v>190.53333333333333</v>
      </c>
      <c r="R4" s="43">
        <f>MAX(B4:P4)</f>
        <v>293</v>
      </c>
    </row>
    <row r="5" spans="1:18" ht="12.75">
      <c r="A5" s="1" t="s">
        <v>82</v>
      </c>
      <c r="B5" s="16">
        <v>3</v>
      </c>
      <c r="C5" s="16">
        <v>6</v>
      </c>
      <c r="D5" s="16">
        <v>5</v>
      </c>
      <c r="E5" s="16">
        <v>6</v>
      </c>
      <c r="F5" s="16">
        <v>10</v>
      </c>
      <c r="G5" s="16">
        <v>8</v>
      </c>
      <c r="H5" s="16">
        <v>8</v>
      </c>
      <c r="I5" s="16">
        <v>3</v>
      </c>
      <c r="J5" s="16">
        <v>4</v>
      </c>
      <c r="K5" s="16">
        <v>17</v>
      </c>
      <c r="L5" s="16">
        <v>9</v>
      </c>
      <c r="M5" s="16">
        <v>7</v>
      </c>
      <c r="N5" s="16">
        <v>7</v>
      </c>
      <c r="O5" s="16">
        <v>13</v>
      </c>
      <c r="P5" s="16">
        <v>9</v>
      </c>
      <c r="Q5" s="8">
        <f>AVERAGE(B5:P5)</f>
        <v>7.666666666666667</v>
      </c>
      <c r="R5" s="43">
        <f>MAX(B5:P5)</f>
        <v>17</v>
      </c>
    </row>
    <row r="6" spans="1:18" ht="12.75">
      <c r="A6" s="1" t="s">
        <v>36</v>
      </c>
      <c r="B6" s="16">
        <v>5</v>
      </c>
      <c r="C6" s="16">
        <v>3</v>
      </c>
      <c r="D6" s="16">
        <v>1</v>
      </c>
      <c r="E6" s="16">
        <v>3</v>
      </c>
      <c r="F6" s="16">
        <v>2</v>
      </c>
      <c r="G6" s="16">
        <v>2</v>
      </c>
      <c r="H6" s="16">
        <v>4</v>
      </c>
      <c r="I6" s="16">
        <v>2</v>
      </c>
      <c r="J6" s="16">
        <v>4</v>
      </c>
      <c r="K6" s="16">
        <v>6</v>
      </c>
      <c r="L6" s="16">
        <v>5</v>
      </c>
      <c r="M6" s="16">
        <v>8</v>
      </c>
      <c r="N6" s="16">
        <v>5</v>
      </c>
      <c r="O6" s="16">
        <v>2</v>
      </c>
      <c r="P6" s="16">
        <v>6</v>
      </c>
      <c r="Q6" s="8">
        <f>AVERAGE(B6:P6)</f>
        <v>3.8666666666666667</v>
      </c>
      <c r="R6" s="43">
        <f>MAX(B6:P6)</f>
        <v>8</v>
      </c>
    </row>
    <row r="7" spans="1:18" ht="12.75">
      <c r="A7" s="1" t="s">
        <v>37</v>
      </c>
      <c r="B7" s="16">
        <v>2</v>
      </c>
      <c r="C7" s="16">
        <v>5</v>
      </c>
      <c r="D7" s="16">
        <v>2</v>
      </c>
      <c r="E7" s="16"/>
      <c r="F7" s="16">
        <v>4</v>
      </c>
      <c r="G7" s="16">
        <v>1</v>
      </c>
      <c r="H7" s="16">
        <v>2</v>
      </c>
      <c r="I7" s="16"/>
      <c r="J7" s="16">
        <v>1</v>
      </c>
      <c r="K7" s="16">
        <v>2</v>
      </c>
      <c r="L7" s="16">
        <v>1</v>
      </c>
      <c r="M7" s="16">
        <v>1</v>
      </c>
      <c r="N7" s="16">
        <v>1</v>
      </c>
      <c r="O7" s="16">
        <v>2</v>
      </c>
      <c r="P7" s="16">
        <v>3</v>
      </c>
      <c r="Q7" s="8">
        <f>AVERAGE(B7:P7)</f>
        <v>2.076923076923077</v>
      </c>
      <c r="R7" s="43">
        <f>MAX(B7:P7)</f>
        <v>5</v>
      </c>
    </row>
    <row r="8" spans="1:18" ht="12.75">
      <c r="A8" s="1" t="s">
        <v>38</v>
      </c>
      <c r="B8" s="16"/>
      <c r="C8" s="16">
        <v>4</v>
      </c>
      <c r="D8" s="16">
        <v>1</v>
      </c>
      <c r="E8" s="16">
        <v>1</v>
      </c>
      <c r="F8" s="16">
        <v>4</v>
      </c>
      <c r="G8" s="16">
        <v>1</v>
      </c>
      <c r="H8" s="16">
        <v>2</v>
      </c>
      <c r="I8" s="16">
        <v>1</v>
      </c>
      <c r="J8" s="16">
        <v>3</v>
      </c>
      <c r="K8" s="16"/>
      <c r="L8" s="16">
        <v>3</v>
      </c>
      <c r="M8" s="16">
        <v>3</v>
      </c>
      <c r="N8" s="16"/>
      <c r="O8" s="16">
        <v>2</v>
      </c>
      <c r="P8" s="16">
        <v>1</v>
      </c>
      <c r="Q8" s="8">
        <f>AVERAGE(B8:P8)</f>
        <v>2.1666666666666665</v>
      </c>
      <c r="R8" s="43">
        <f>MAX(B8:P8)</f>
        <v>4</v>
      </c>
    </row>
  </sheetData>
  <mergeCells count="6">
    <mergeCell ref="N2:P2"/>
    <mergeCell ref="Q2:R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4"/>
  <sheetViews>
    <sheetView tabSelected="1" workbookViewId="0" topLeftCell="B1">
      <selection activeCell="L2" sqref="L2:Q8"/>
    </sheetView>
  </sheetViews>
  <sheetFormatPr defaultColWidth="9.140625" defaultRowHeight="12.75"/>
  <cols>
    <col min="2" max="2" width="20.7109375" style="0" bestFit="1" customWidth="1"/>
    <col min="12" max="12" width="20.7109375" style="0" bestFit="1" customWidth="1"/>
    <col min="17" max="17" width="11.421875" style="0" bestFit="1" customWidth="1"/>
  </cols>
  <sheetData>
    <row r="2" spans="1:17" ht="12.75">
      <c r="A2" s="29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3"/>
      <c r="J2" s="58" t="s">
        <v>5</v>
      </c>
      <c r="L2" s="59" t="s">
        <v>1</v>
      </c>
      <c r="M2" s="59" t="s">
        <v>2</v>
      </c>
      <c r="N2" s="59" t="s">
        <v>3</v>
      </c>
      <c r="O2" s="59" t="s">
        <v>4</v>
      </c>
      <c r="P2" s="59" t="s">
        <v>5</v>
      </c>
      <c r="Q2" s="59" t="s">
        <v>7</v>
      </c>
    </row>
    <row r="3" spans="1:17" ht="12.75">
      <c r="A3" s="29"/>
      <c r="B3" s="4" t="s">
        <v>8</v>
      </c>
      <c r="C3" s="5">
        <v>58.90234</v>
      </c>
      <c r="D3" s="5">
        <v>57.50391</v>
      </c>
      <c r="E3" s="5">
        <v>61.76563</v>
      </c>
      <c r="F3" s="5">
        <v>62.67578</v>
      </c>
      <c r="G3" s="5">
        <v>53.14844</v>
      </c>
      <c r="H3" s="5">
        <v>58.86719</v>
      </c>
      <c r="I3" s="6"/>
      <c r="J3" s="9">
        <f>MAX(F3:G3)</f>
        <v>62.67578</v>
      </c>
      <c r="L3" s="12" t="s">
        <v>17</v>
      </c>
      <c r="M3" s="5">
        <v>58.90234</v>
      </c>
      <c r="N3" s="5">
        <v>57.50391</v>
      </c>
      <c r="O3" s="5">
        <v>61.76563</v>
      </c>
      <c r="P3" s="5">
        <v>62.67578</v>
      </c>
      <c r="Q3" s="5">
        <v>58.86719</v>
      </c>
    </row>
    <row r="4" spans="1:17" ht="12.75">
      <c r="A4" s="29"/>
      <c r="B4" s="4" t="s">
        <v>9</v>
      </c>
      <c r="C4" s="5">
        <v>47.90174442256781</v>
      </c>
      <c r="D4" s="5">
        <v>50.167066125370894</v>
      </c>
      <c r="E4" s="5">
        <v>44.647771679830875</v>
      </c>
      <c r="F4" s="5">
        <v>41.781947454145374</v>
      </c>
      <c r="G4" s="5">
        <v>45.45479897666276</v>
      </c>
      <c r="H4" s="5">
        <v>42.416874531397724</v>
      </c>
      <c r="I4" s="6"/>
      <c r="J4" s="9">
        <f>AVERAGE(F4:G4)</f>
        <v>43.61837321540406</v>
      </c>
      <c r="L4" s="12" t="s">
        <v>18</v>
      </c>
      <c r="M4" s="5">
        <v>47.90174442256781</v>
      </c>
      <c r="N4" s="5">
        <v>50.167066125370894</v>
      </c>
      <c r="O4" s="5">
        <v>44.647771679830875</v>
      </c>
      <c r="P4" s="5">
        <v>43.61837321540406</v>
      </c>
      <c r="Q4" s="5">
        <v>42.416874531397724</v>
      </c>
    </row>
    <row r="5" spans="1:17" ht="12.75">
      <c r="A5" s="29"/>
      <c r="B5" s="4" t="s">
        <v>10</v>
      </c>
      <c r="C5" s="5">
        <v>37.65625</v>
      </c>
      <c r="D5" s="5">
        <v>37.86328</v>
      </c>
      <c r="E5" s="5">
        <v>37.03516</v>
      </c>
      <c r="F5" s="5">
        <v>37.21875</v>
      </c>
      <c r="G5" s="5">
        <v>36.84375</v>
      </c>
      <c r="H5" s="5">
        <v>33.17969</v>
      </c>
      <c r="I5" s="6"/>
      <c r="J5" s="9">
        <f>MIN(F5:G5)</f>
        <v>36.84375</v>
      </c>
      <c r="L5" s="12" t="s">
        <v>19</v>
      </c>
      <c r="M5" s="5">
        <v>37.65625</v>
      </c>
      <c r="N5" s="5">
        <v>37.86328</v>
      </c>
      <c r="O5" s="5">
        <v>37.03516</v>
      </c>
      <c r="P5" s="5">
        <v>36.84375</v>
      </c>
      <c r="Q5" s="5">
        <v>33.17969</v>
      </c>
    </row>
    <row r="6" spans="1:17" ht="12.75">
      <c r="A6" s="29"/>
      <c r="B6" s="7" t="s">
        <v>11</v>
      </c>
      <c r="C6" s="8">
        <v>28.14844</v>
      </c>
      <c r="D6" s="8">
        <v>26.98828</v>
      </c>
      <c r="E6" s="8">
        <v>26.98828</v>
      </c>
      <c r="F6" s="8">
        <v>26.70703</v>
      </c>
      <c r="G6" s="8">
        <v>30.38672</v>
      </c>
      <c r="H6" s="8">
        <v>29.42578</v>
      </c>
      <c r="I6" s="6"/>
      <c r="J6" s="9">
        <f>MAX(F6:G6)</f>
        <v>30.38672</v>
      </c>
      <c r="L6" s="13" t="s">
        <v>11</v>
      </c>
      <c r="M6" s="8">
        <v>28.14844</v>
      </c>
      <c r="N6" s="8">
        <v>26.98828</v>
      </c>
      <c r="O6" s="8">
        <v>26.98828</v>
      </c>
      <c r="P6" s="8">
        <v>30.38672</v>
      </c>
      <c r="Q6" s="8">
        <v>29.42578</v>
      </c>
    </row>
    <row r="7" spans="1:17" ht="12.75">
      <c r="A7" s="29"/>
      <c r="B7" s="7" t="s">
        <v>12</v>
      </c>
      <c r="C7" s="8">
        <v>22.930587333687647</v>
      </c>
      <c r="D7" s="8">
        <v>21.92816142367559</v>
      </c>
      <c r="E7" s="8">
        <v>20.667874291859405</v>
      </c>
      <c r="F7" s="8">
        <v>21.650106776026583</v>
      </c>
      <c r="G7" s="8">
        <v>22.017349955740062</v>
      </c>
      <c r="H7" s="8">
        <v>18.737099199913143</v>
      </c>
      <c r="I7" s="6"/>
      <c r="J7" s="9">
        <f>AVERAGE(F7:G7)</f>
        <v>21.833728365883324</v>
      </c>
      <c r="L7" s="13" t="s">
        <v>12</v>
      </c>
      <c r="M7" s="8">
        <v>22.930587333687647</v>
      </c>
      <c r="N7" s="8">
        <v>21.92816142367559</v>
      </c>
      <c r="O7" s="8">
        <v>20.667874291859405</v>
      </c>
      <c r="P7" s="8">
        <v>21.833728365883324</v>
      </c>
      <c r="Q7" s="8">
        <v>18.737099199913143</v>
      </c>
    </row>
    <row r="8" spans="1:17" ht="12.75">
      <c r="A8" s="29"/>
      <c r="B8" s="7" t="s">
        <v>13</v>
      </c>
      <c r="C8" s="8">
        <v>17.50781</v>
      </c>
      <c r="D8" s="8">
        <v>16.46875</v>
      </c>
      <c r="E8" s="8">
        <v>15.26953</v>
      </c>
      <c r="F8" s="8">
        <v>15.34766</v>
      </c>
      <c r="G8" s="8">
        <v>15.94922</v>
      </c>
      <c r="H8" s="8">
        <v>10.87109</v>
      </c>
      <c r="I8" s="6"/>
      <c r="J8" s="9">
        <f>MIN(F8:G8)</f>
        <v>15.34766</v>
      </c>
      <c r="L8" s="13" t="s">
        <v>13</v>
      </c>
      <c r="M8" s="8">
        <v>17.50781</v>
      </c>
      <c r="N8" s="8">
        <v>16.46875</v>
      </c>
      <c r="O8" s="8">
        <v>15.26953</v>
      </c>
      <c r="P8" s="8">
        <v>15.34766</v>
      </c>
      <c r="Q8" s="8">
        <v>10.87109</v>
      </c>
    </row>
    <row r="9" spans="3:8" ht="12.75">
      <c r="C9" s="9"/>
      <c r="D9" s="9"/>
      <c r="E9" s="9"/>
      <c r="F9" s="9"/>
      <c r="G9" s="9"/>
      <c r="H9" s="9"/>
    </row>
    <row r="10" spans="3:8" ht="12.75">
      <c r="C10" s="9"/>
      <c r="D10" s="9"/>
      <c r="E10" s="9"/>
      <c r="F10" s="9"/>
      <c r="G10" s="9"/>
      <c r="H10" s="9"/>
    </row>
    <row r="11" spans="1:8" ht="12.75">
      <c r="A11" s="29" t="s">
        <v>14</v>
      </c>
      <c r="B11" s="1" t="s">
        <v>1</v>
      </c>
      <c r="C11" s="10" t="s">
        <v>15</v>
      </c>
      <c r="D11" s="10" t="s">
        <v>2</v>
      </c>
      <c r="E11" s="10" t="s">
        <v>16</v>
      </c>
      <c r="F11" s="10" t="s">
        <v>4</v>
      </c>
      <c r="G11" s="10" t="s">
        <v>5</v>
      </c>
      <c r="H11" s="10" t="s">
        <v>7</v>
      </c>
    </row>
    <row r="12" spans="1:8" ht="12.75">
      <c r="A12" s="29"/>
      <c r="B12" s="4" t="s">
        <v>17</v>
      </c>
      <c r="C12" s="5">
        <v>67.29297</v>
      </c>
      <c r="D12" s="5">
        <v>62.32031</v>
      </c>
      <c r="E12" s="5">
        <v>60.99219</v>
      </c>
      <c r="F12" s="5">
        <v>67.53906</v>
      </c>
      <c r="G12" s="5">
        <v>60.65625</v>
      </c>
      <c r="H12" s="5">
        <v>54.49609</v>
      </c>
    </row>
    <row r="13" spans="1:8" ht="12.75">
      <c r="A13" s="29"/>
      <c r="B13" s="4" t="s">
        <v>18</v>
      </c>
      <c r="C13" s="5">
        <v>50.89537731673598</v>
      </c>
      <c r="D13" s="5">
        <v>49.62003175370607</v>
      </c>
      <c r="E13" s="5">
        <v>46.542313335854814</v>
      </c>
      <c r="F13" s="5">
        <v>50.03279535746452</v>
      </c>
      <c r="G13" s="5">
        <v>47.13789233529078</v>
      </c>
      <c r="H13" s="5">
        <v>44.04600091042596</v>
      </c>
    </row>
    <row r="14" spans="1:8" ht="12.75">
      <c r="A14" s="29"/>
      <c r="B14" s="4" t="s">
        <v>19</v>
      </c>
      <c r="C14" s="5">
        <v>40.82422</v>
      </c>
      <c r="D14" s="5">
        <v>38.31641</v>
      </c>
      <c r="E14" s="5">
        <v>37.77344</v>
      </c>
      <c r="F14" s="5">
        <v>40.61719</v>
      </c>
      <c r="G14" s="5">
        <v>40.01172</v>
      </c>
      <c r="H14" s="5">
        <v>39.76172</v>
      </c>
    </row>
    <row r="15" spans="1:8" ht="12.75">
      <c r="A15" s="29"/>
      <c r="B15" s="7" t="s">
        <v>11</v>
      </c>
      <c r="C15" s="8">
        <v>36.86328</v>
      </c>
      <c r="D15" s="8">
        <v>26.66797</v>
      </c>
      <c r="E15" s="8">
        <v>27.38672</v>
      </c>
      <c r="F15" s="8">
        <v>26.1875</v>
      </c>
      <c r="G15" s="8">
        <v>24.26563</v>
      </c>
      <c r="H15" s="8">
        <v>23.90625</v>
      </c>
    </row>
    <row r="16" spans="1:8" ht="12.75">
      <c r="A16" s="29"/>
      <c r="B16" s="7" t="s">
        <v>12</v>
      </c>
      <c r="C16" s="8">
        <v>26.411585753803692</v>
      </c>
      <c r="D16" s="8">
        <v>22.719038214366964</v>
      </c>
      <c r="E16" s="8">
        <v>22.088712934947083</v>
      </c>
      <c r="F16" s="8">
        <v>22.476641386637453</v>
      </c>
      <c r="G16" s="8">
        <v>21.65436593389858</v>
      </c>
      <c r="H16" s="8">
        <v>21.8891859618209</v>
      </c>
    </row>
    <row r="17" spans="1:8" ht="12.75">
      <c r="A17" s="29"/>
      <c r="B17" s="7" t="s">
        <v>13</v>
      </c>
      <c r="C17" s="8">
        <v>22.78906</v>
      </c>
      <c r="D17" s="8">
        <v>16.78906</v>
      </c>
      <c r="E17" s="8">
        <v>16.46875</v>
      </c>
      <c r="F17" s="8">
        <v>16.70703</v>
      </c>
      <c r="G17" s="8">
        <v>11.82813</v>
      </c>
      <c r="H17" s="8">
        <v>17.66797</v>
      </c>
    </row>
    <row r="18" spans="3:8" ht="12.75">
      <c r="C18" s="9"/>
      <c r="D18" s="9"/>
      <c r="E18" s="9"/>
      <c r="F18" s="9"/>
      <c r="G18" s="9"/>
      <c r="H18" s="9"/>
    </row>
    <row r="19" spans="3:8" ht="12.75">
      <c r="C19" s="9"/>
      <c r="D19" s="9"/>
      <c r="E19" s="9"/>
      <c r="F19" s="9"/>
      <c r="G19" s="9"/>
      <c r="H19" s="9"/>
    </row>
    <row r="20" spans="1:8" ht="12.75">
      <c r="A20" s="30" t="s">
        <v>20</v>
      </c>
      <c r="B20" s="1" t="s">
        <v>1</v>
      </c>
      <c r="C20" s="11" t="s">
        <v>15</v>
      </c>
      <c r="D20" s="11" t="s">
        <v>2</v>
      </c>
      <c r="E20" s="11" t="s">
        <v>3</v>
      </c>
      <c r="F20" s="11" t="s">
        <v>4</v>
      </c>
      <c r="G20" s="11" t="s">
        <v>5</v>
      </c>
      <c r="H20" s="9"/>
    </row>
    <row r="21" spans="1:8" ht="12.75">
      <c r="A21" s="29"/>
      <c r="B21" s="12" t="s">
        <v>17</v>
      </c>
      <c r="C21" s="5">
        <v>60.40625</v>
      </c>
      <c r="D21" s="5">
        <v>56.65234</v>
      </c>
      <c r="E21" s="5">
        <v>63.03125</v>
      </c>
      <c r="F21" s="5">
        <v>62.65625</v>
      </c>
      <c r="G21" s="5">
        <v>59.13672</v>
      </c>
      <c r="H21" s="9"/>
    </row>
    <row r="22" spans="1:8" ht="12.75">
      <c r="A22" s="29"/>
      <c r="B22" s="12" t="s">
        <v>18</v>
      </c>
      <c r="C22" s="5">
        <v>50.788026568093585</v>
      </c>
      <c r="D22" s="5">
        <v>49.87401495732135</v>
      </c>
      <c r="E22" s="5">
        <v>49.26624574554844</v>
      </c>
      <c r="F22" s="5">
        <v>48.58378572473725</v>
      </c>
      <c r="G22" s="5">
        <v>45.35522199581726</v>
      </c>
      <c r="H22" s="9"/>
    </row>
    <row r="23" spans="1:8" ht="12.75">
      <c r="A23" s="29"/>
      <c r="B23" s="12" t="s">
        <v>19</v>
      </c>
      <c r="C23" s="5">
        <v>41.68359</v>
      </c>
      <c r="D23" s="5">
        <v>38.92188</v>
      </c>
      <c r="E23" s="5">
        <v>40.98438</v>
      </c>
      <c r="F23" s="5">
        <v>40.15625</v>
      </c>
      <c r="G23" s="5">
        <v>35.68359</v>
      </c>
      <c r="H23" s="9"/>
    </row>
    <row r="24" spans="1:8" ht="12.75">
      <c r="A24" s="29"/>
      <c r="B24" s="13" t="s">
        <v>11</v>
      </c>
      <c r="C24" s="8">
        <v>28.34766</v>
      </c>
      <c r="D24" s="8">
        <v>27.30859</v>
      </c>
      <c r="E24" s="8">
        <v>25.54688</v>
      </c>
      <c r="F24" s="8">
        <v>25.02734</v>
      </c>
      <c r="G24" s="8">
        <v>23.86719</v>
      </c>
      <c r="H24" s="9"/>
    </row>
    <row r="25" spans="1:8" ht="12.75">
      <c r="A25" s="29"/>
      <c r="B25" s="13" t="s">
        <v>12</v>
      </c>
      <c r="C25" s="8">
        <v>22.326262077821067</v>
      </c>
      <c r="D25" s="8">
        <v>22.672901567082327</v>
      </c>
      <c r="E25" s="8">
        <v>22.186929032396424</v>
      </c>
      <c r="F25" s="8">
        <v>22.274923463648655</v>
      </c>
      <c r="G25" s="8">
        <v>20.451903743651055</v>
      </c>
      <c r="H25" s="9"/>
    </row>
    <row r="26" spans="1:8" ht="12.75">
      <c r="A26" s="29"/>
      <c r="B26" s="13" t="s">
        <v>13</v>
      </c>
      <c r="C26" s="8">
        <v>18.34766</v>
      </c>
      <c r="D26" s="8">
        <v>17.54688</v>
      </c>
      <c r="E26" s="8">
        <v>17.10938</v>
      </c>
      <c r="F26" s="8">
        <v>12.46875</v>
      </c>
      <c r="G26" s="8">
        <v>11.03125</v>
      </c>
      <c r="H26" s="9"/>
    </row>
    <row r="28" spans="1:18" ht="51">
      <c r="A28" s="14" t="s">
        <v>0</v>
      </c>
      <c r="B28" s="14" t="s">
        <v>21</v>
      </c>
      <c r="C28" s="14" t="s">
        <v>22</v>
      </c>
      <c r="D28" s="32" t="s">
        <v>23</v>
      </c>
      <c r="E28" s="32" t="s">
        <v>24</v>
      </c>
      <c r="F28" s="32" t="s">
        <v>25</v>
      </c>
      <c r="G28" s="32" t="s">
        <v>26</v>
      </c>
      <c r="H28" s="32" t="s">
        <v>27</v>
      </c>
      <c r="I28" s="32" t="s">
        <v>28</v>
      </c>
      <c r="J28" s="32" t="s">
        <v>29</v>
      </c>
      <c r="K28" s="32" t="s">
        <v>30</v>
      </c>
      <c r="L28" s="15" t="s">
        <v>31</v>
      </c>
      <c r="M28" s="15" t="s">
        <v>32</v>
      </c>
      <c r="N28" s="15" t="s">
        <v>33</v>
      </c>
      <c r="O28" s="15" t="s">
        <v>34</v>
      </c>
      <c r="P28" s="15" t="s">
        <v>35</v>
      </c>
      <c r="Q28" s="26" t="s">
        <v>78</v>
      </c>
      <c r="R28" s="26" t="s">
        <v>79</v>
      </c>
    </row>
    <row r="29" spans="1:18" ht="12.75">
      <c r="A29" s="18"/>
      <c r="B29" s="35" t="s">
        <v>83</v>
      </c>
      <c r="C29" s="22">
        <v>8</v>
      </c>
      <c r="D29" s="36">
        <v>26</v>
      </c>
      <c r="E29" s="36">
        <v>19</v>
      </c>
      <c r="F29" s="36">
        <v>18</v>
      </c>
      <c r="G29" s="36">
        <v>15</v>
      </c>
      <c r="H29" s="36">
        <v>17</v>
      </c>
      <c r="I29" s="36">
        <v>7</v>
      </c>
      <c r="J29" s="36">
        <v>9</v>
      </c>
      <c r="K29" s="36">
        <v>18</v>
      </c>
      <c r="L29" s="23">
        <v>28</v>
      </c>
      <c r="M29" s="23">
        <v>9</v>
      </c>
      <c r="N29" s="23">
        <v>27</v>
      </c>
      <c r="O29" s="23">
        <v>9</v>
      </c>
      <c r="P29" s="23">
        <f aca="true" t="shared" si="0" ref="P29:P34">SUM(C29:O29)</f>
        <v>210</v>
      </c>
      <c r="Q29" s="25">
        <f aca="true" t="shared" si="1" ref="Q29:Q34">AVERAGE(C29:O29)</f>
        <v>16.153846153846153</v>
      </c>
      <c r="R29" s="25">
        <f aca="true" t="shared" si="2" ref="R29:R34">MAX(C29:O29)</f>
        <v>28</v>
      </c>
    </row>
    <row r="30" spans="1:18" ht="12.75">
      <c r="A30" s="17"/>
      <c r="B30" s="35" t="s">
        <v>82</v>
      </c>
      <c r="C30" s="22">
        <v>2</v>
      </c>
      <c r="D30" s="36"/>
      <c r="E30" s="36"/>
      <c r="F30" s="36">
        <v>1</v>
      </c>
      <c r="G30" s="36">
        <v>1</v>
      </c>
      <c r="H30" s="36">
        <v>1</v>
      </c>
      <c r="I30" s="36">
        <v>1</v>
      </c>
      <c r="J30" s="36">
        <v>3</v>
      </c>
      <c r="K30" s="36"/>
      <c r="L30" s="22"/>
      <c r="M30" s="36">
        <v>1</v>
      </c>
      <c r="N30" s="36">
        <v>3</v>
      </c>
      <c r="O30" s="36">
        <v>1</v>
      </c>
      <c r="P30" s="23">
        <f t="shared" si="0"/>
        <v>14</v>
      </c>
      <c r="Q30" s="25">
        <f t="shared" si="1"/>
        <v>1.5555555555555556</v>
      </c>
      <c r="R30" s="25">
        <f t="shared" si="2"/>
        <v>3</v>
      </c>
    </row>
    <row r="31" spans="1:18" ht="12.75">
      <c r="A31" s="14"/>
      <c r="B31" s="14" t="s">
        <v>36</v>
      </c>
      <c r="C31" s="33"/>
      <c r="D31" s="20"/>
      <c r="E31" s="20">
        <v>1</v>
      </c>
      <c r="F31" s="20"/>
      <c r="G31" s="20"/>
      <c r="H31" s="20"/>
      <c r="I31" s="20"/>
      <c r="J31" s="20"/>
      <c r="K31" s="20">
        <v>2</v>
      </c>
      <c r="L31" s="23"/>
      <c r="M31" s="23"/>
      <c r="N31" s="23"/>
      <c r="O31" s="23"/>
      <c r="P31" s="23">
        <f t="shared" si="0"/>
        <v>3</v>
      </c>
      <c r="Q31" s="25">
        <f t="shared" si="1"/>
        <v>1.5</v>
      </c>
      <c r="R31" s="25">
        <f t="shared" si="2"/>
        <v>2</v>
      </c>
    </row>
    <row r="32" spans="2:18" ht="12.75">
      <c r="B32" s="35" t="s">
        <v>37</v>
      </c>
      <c r="C32" s="22"/>
      <c r="D32" s="36"/>
      <c r="E32" s="36"/>
      <c r="F32" s="36"/>
      <c r="G32" s="36"/>
      <c r="H32" s="36">
        <v>1</v>
      </c>
      <c r="I32" s="36"/>
      <c r="J32" s="36">
        <v>3</v>
      </c>
      <c r="K32" s="36"/>
      <c r="L32" s="46"/>
      <c r="M32" s="46"/>
      <c r="N32" s="46"/>
      <c r="O32" s="46"/>
      <c r="P32" s="23">
        <f t="shared" si="0"/>
        <v>4</v>
      </c>
      <c r="Q32" s="25">
        <f t="shared" si="1"/>
        <v>2</v>
      </c>
      <c r="R32" s="25">
        <f t="shared" si="2"/>
        <v>3</v>
      </c>
    </row>
    <row r="33" spans="1:18" ht="12.75">
      <c r="A33" s="17"/>
      <c r="B33" s="35" t="s">
        <v>38</v>
      </c>
      <c r="C33" s="22"/>
      <c r="D33" s="36">
        <v>1</v>
      </c>
      <c r="E33" s="36">
        <v>1</v>
      </c>
      <c r="F33" s="36">
        <v>2</v>
      </c>
      <c r="G33" s="36">
        <v>1</v>
      </c>
      <c r="H33" s="36"/>
      <c r="I33" s="36">
        <v>1</v>
      </c>
      <c r="J33" s="36">
        <v>1</v>
      </c>
      <c r="K33" s="36">
        <v>1</v>
      </c>
      <c r="L33" s="23"/>
      <c r="M33" s="23">
        <v>1</v>
      </c>
      <c r="N33" s="23">
        <v>1</v>
      </c>
      <c r="O33" s="23">
        <v>1</v>
      </c>
      <c r="P33" s="23">
        <f t="shared" si="0"/>
        <v>11</v>
      </c>
      <c r="Q33" s="25">
        <f t="shared" si="1"/>
        <v>1.1</v>
      </c>
      <c r="R33" s="25">
        <f t="shared" si="2"/>
        <v>2</v>
      </c>
    </row>
    <row r="34" spans="1:18" ht="12.75">
      <c r="A34" s="17"/>
      <c r="B34" s="35" t="s">
        <v>88</v>
      </c>
      <c r="C34" s="22">
        <v>12979</v>
      </c>
      <c r="D34" s="36">
        <v>6026</v>
      </c>
      <c r="E34" s="36">
        <v>4048</v>
      </c>
      <c r="F34" s="36">
        <v>5701</v>
      </c>
      <c r="G34" s="36">
        <v>12984</v>
      </c>
      <c r="H34" s="36">
        <v>6993</v>
      </c>
      <c r="I34" s="36">
        <v>1226</v>
      </c>
      <c r="J34" s="36">
        <v>5759</v>
      </c>
      <c r="K34" s="36">
        <v>7721</v>
      </c>
      <c r="L34" s="23">
        <v>6751</v>
      </c>
      <c r="M34" s="23">
        <v>2732</v>
      </c>
      <c r="N34" s="23">
        <v>8669</v>
      </c>
      <c r="O34" s="23">
        <v>2934</v>
      </c>
      <c r="P34" s="23">
        <f t="shared" si="0"/>
        <v>84523</v>
      </c>
      <c r="Q34" s="25">
        <f t="shared" si="1"/>
        <v>6501.7692307692305</v>
      </c>
      <c r="R34" s="25">
        <f t="shared" si="2"/>
        <v>12984</v>
      </c>
    </row>
    <row r="35" spans="1:16" ht="12.75">
      <c r="A35" s="19"/>
      <c r="B35" s="18" t="s">
        <v>35</v>
      </c>
      <c r="C35" s="37">
        <v>12989</v>
      </c>
      <c r="D35" s="38">
        <v>6053</v>
      </c>
      <c r="E35" s="38">
        <v>4069</v>
      </c>
      <c r="F35" s="38">
        <v>5722</v>
      </c>
      <c r="G35" s="38">
        <v>13001</v>
      </c>
      <c r="H35" s="38">
        <v>7012</v>
      </c>
      <c r="I35" s="38">
        <v>1235</v>
      </c>
      <c r="J35" s="38">
        <v>5775</v>
      </c>
      <c r="K35" s="38">
        <v>7742</v>
      </c>
      <c r="L35" s="47">
        <v>6779</v>
      </c>
      <c r="M35" s="48">
        <v>2743</v>
      </c>
      <c r="N35" s="48">
        <v>8700</v>
      </c>
      <c r="O35" s="48">
        <v>2945</v>
      </c>
      <c r="P35" s="48"/>
    </row>
    <row r="36" spans="1:16" ht="12.75">
      <c r="A36" s="19"/>
      <c r="B36" s="46"/>
      <c r="C36" s="23"/>
      <c r="D36" s="23"/>
      <c r="E36" s="23"/>
      <c r="F36" s="23"/>
      <c r="G36" s="23"/>
      <c r="H36" s="23"/>
      <c r="I36" s="23"/>
      <c r="J36" s="23"/>
      <c r="K36" s="23"/>
      <c r="L36" s="46"/>
      <c r="M36" s="46"/>
      <c r="N36" s="46"/>
      <c r="O36" s="46"/>
      <c r="P36" s="23"/>
    </row>
    <row r="37" spans="1:11" ht="12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27" ht="51">
      <c r="A38" s="14" t="s">
        <v>14</v>
      </c>
      <c r="B38" s="14" t="s">
        <v>21</v>
      </c>
      <c r="C38" s="14" t="s">
        <v>39</v>
      </c>
      <c r="D38" s="32" t="s">
        <v>40</v>
      </c>
      <c r="E38" s="32" t="s">
        <v>41</v>
      </c>
      <c r="F38" s="32" t="s">
        <v>42</v>
      </c>
      <c r="G38" s="32" t="s">
        <v>43</v>
      </c>
      <c r="H38" s="32" t="s">
        <v>44</v>
      </c>
      <c r="I38" s="32" t="s">
        <v>45</v>
      </c>
      <c r="J38" s="32" t="s">
        <v>46</v>
      </c>
      <c r="K38" s="32" t="s">
        <v>47</v>
      </c>
      <c r="L38" s="32" t="s">
        <v>48</v>
      </c>
      <c r="M38" s="32" t="s">
        <v>49</v>
      </c>
      <c r="N38" s="32" t="s">
        <v>50</v>
      </c>
      <c r="O38" s="32" t="s">
        <v>51</v>
      </c>
      <c r="P38" s="32" t="s">
        <v>52</v>
      </c>
      <c r="Q38" s="32" t="s">
        <v>53</v>
      </c>
      <c r="R38" s="32" t="s">
        <v>54</v>
      </c>
      <c r="S38" s="32" t="s">
        <v>55</v>
      </c>
      <c r="T38" s="32" t="s">
        <v>56</v>
      </c>
      <c r="U38" s="32" t="s">
        <v>57</v>
      </c>
      <c r="V38" s="32" t="s">
        <v>58</v>
      </c>
      <c r="W38" s="32" t="s">
        <v>59</v>
      </c>
      <c r="X38" s="32" t="s">
        <v>60</v>
      </c>
      <c r="Y38" s="31" t="s">
        <v>35</v>
      </c>
      <c r="Z38" s="26" t="s">
        <v>78</v>
      </c>
      <c r="AA38" s="26" t="s">
        <v>79</v>
      </c>
    </row>
    <row r="39" spans="1:27" ht="12.75">
      <c r="A39" s="17"/>
      <c r="B39" s="35" t="s">
        <v>83</v>
      </c>
      <c r="C39" s="22">
        <v>7</v>
      </c>
      <c r="D39" s="36">
        <v>17</v>
      </c>
      <c r="E39" s="36">
        <v>14</v>
      </c>
      <c r="F39" s="36">
        <v>17</v>
      </c>
      <c r="G39" s="36">
        <v>12</v>
      </c>
      <c r="H39" s="36">
        <v>14</v>
      </c>
      <c r="I39" s="36">
        <v>10</v>
      </c>
      <c r="J39" s="36">
        <v>13</v>
      </c>
      <c r="K39" s="36">
        <v>17</v>
      </c>
      <c r="L39" s="36">
        <v>12</v>
      </c>
      <c r="M39" s="36">
        <v>14</v>
      </c>
      <c r="N39" s="36">
        <v>18</v>
      </c>
      <c r="O39" s="36">
        <v>11</v>
      </c>
      <c r="P39" s="36">
        <v>32</v>
      </c>
      <c r="Q39" s="36">
        <v>18</v>
      </c>
      <c r="R39" s="36">
        <v>10</v>
      </c>
      <c r="S39" s="36">
        <v>15</v>
      </c>
      <c r="T39" s="36">
        <v>12</v>
      </c>
      <c r="U39" s="36">
        <v>13</v>
      </c>
      <c r="V39" s="36">
        <v>15</v>
      </c>
      <c r="W39" s="36">
        <v>5</v>
      </c>
      <c r="X39" s="36">
        <v>14</v>
      </c>
      <c r="Y39" s="24">
        <v>310</v>
      </c>
      <c r="Z39" s="25">
        <f aca="true" t="shared" si="3" ref="Z39:Z44">AVERAGE(C39:X39)</f>
        <v>14.090909090909092</v>
      </c>
      <c r="AA39" s="25">
        <f aca="true" t="shared" si="4" ref="AA39:AA44">MAX(C39:X39)</f>
        <v>32</v>
      </c>
    </row>
    <row r="40" spans="1:27" ht="12.75">
      <c r="A40" s="21"/>
      <c r="B40" s="35" t="s">
        <v>82</v>
      </c>
      <c r="C40" s="22"/>
      <c r="D40" s="36">
        <v>2</v>
      </c>
      <c r="E40" s="36">
        <v>1</v>
      </c>
      <c r="F40" s="36">
        <v>1</v>
      </c>
      <c r="G40" s="36"/>
      <c r="H40" s="36">
        <v>1</v>
      </c>
      <c r="I40" s="36">
        <v>1</v>
      </c>
      <c r="J40" s="36">
        <v>2</v>
      </c>
      <c r="K40" s="36">
        <v>1</v>
      </c>
      <c r="L40" s="36"/>
      <c r="M40" s="36"/>
      <c r="N40" s="36"/>
      <c r="O40" s="36">
        <v>1</v>
      </c>
      <c r="P40" s="36"/>
      <c r="Q40" s="36">
        <v>6</v>
      </c>
      <c r="R40" s="36">
        <v>2</v>
      </c>
      <c r="S40" s="36">
        <v>1</v>
      </c>
      <c r="T40" s="36"/>
      <c r="U40" s="36">
        <v>1</v>
      </c>
      <c r="V40" s="36"/>
      <c r="W40" s="36"/>
      <c r="X40" s="36"/>
      <c r="Y40" s="24">
        <v>20</v>
      </c>
      <c r="Z40" s="25">
        <f t="shared" si="3"/>
        <v>1.6666666666666667</v>
      </c>
      <c r="AA40" s="25">
        <f t="shared" si="4"/>
        <v>6</v>
      </c>
    </row>
    <row r="41" spans="1:27" ht="12.75">
      <c r="A41" s="14"/>
      <c r="B41" s="14" t="s">
        <v>36</v>
      </c>
      <c r="C41" s="33"/>
      <c r="D41" s="20">
        <v>2</v>
      </c>
      <c r="E41" s="20">
        <v>2</v>
      </c>
      <c r="F41" s="20"/>
      <c r="G41" s="20">
        <v>1</v>
      </c>
      <c r="H41" s="20">
        <v>1</v>
      </c>
      <c r="I41" s="20">
        <v>1</v>
      </c>
      <c r="J41" s="20"/>
      <c r="K41" s="20"/>
      <c r="L41" s="20">
        <v>1</v>
      </c>
      <c r="M41" s="20"/>
      <c r="N41" s="20"/>
      <c r="O41" s="20">
        <v>1</v>
      </c>
      <c r="P41" s="20">
        <v>2</v>
      </c>
      <c r="Q41" s="20">
        <v>4</v>
      </c>
      <c r="R41" s="20"/>
      <c r="S41" s="20"/>
      <c r="T41" s="20"/>
      <c r="U41" s="20"/>
      <c r="V41" s="20">
        <v>1</v>
      </c>
      <c r="W41" s="20"/>
      <c r="X41" s="20">
        <v>1</v>
      </c>
      <c r="Y41" s="34">
        <v>17</v>
      </c>
      <c r="Z41" s="25">
        <f t="shared" si="3"/>
        <v>1.5454545454545454</v>
      </c>
      <c r="AA41" s="25">
        <f t="shared" si="4"/>
        <v>4</v>
      </c>
    </row>
    <row r="42" spans="2:27" ht="12.75">
      <c r="B42" s="35" t="s">
        <v>37</v>
      </c>
      <c r="C42" s="22">
        <v>1</v>
      </c>
      <c r="D42" s="36">
        <v>2</v>
      </c>
      <c r="E42" s="36"/>
      <c r="F42" s="36">
        <v>1</v>
      </c>
      <c r="G42" s="36">
        <v>1</v>
      </c>
      <c r="H42" s="36"/>
      <c r="I42" s="36"/>
      <c r="J42" s="36"/>
      <c r="K42" s="36"/>
      <c r="L42" s="36">
        <v>1</v>
      </c>
      <c r="M42" s="36">
        <v>2</v>
      </c>
      <c r="N42" s="36">
        <v>1</v>
      </c>
      <c r="O42" s="36"/>
      <c r="P42" s="36">
        <v>2</v>
      </c>
      <c r="Q42" s="36"/>
      <c r="R42" s="36"/>
      <c r="S42" s="36"/>
      <c r="T42" s="36"/>
      <c r="U42" s="36">
        <v>1</v>
      </c>
      <c r="V42" s="36"/>
      <c r="W42" s="36">
        <v>1</v>
      </c>
      <c r="X42" s="36"/>
      <c r="Y42" s="24">
        <v>13</v>
      </c>
      <c r="Z42" s="25">
        <f t="shared" si="3"/>
        <v>1.3</v>
      </c>
      <c r="AA42" s="25">
        <f t="shared" si="4"/>
        <v>2</v>
      </c>
    </row>
    <row r="43" spans="1:27" ht="12.75">
      <c r="A43" s="17"/>
      <c r="B43" s="35" t="s">
        <v>38</v>
      </c>
      <c r="C43" s="22">
        <v>2</v>
      </c>
      <c r="D43" s="36">
        <v>2</v>
      </c>
      <c r="E43" s="36"/>
      <c r="F43" s="36"/>
      <c r="G43" s="36"/>
      <c r="H43" s="36">
        <v>1</v>
      </c>
      <c r="I43" s="36"/>
      <c r="J43" s="36">
        <v>2</v>
      </c>
      <c r="K43" s="36"/>
      <c r="L43" s="36"/>
      <c r="M43" s="36"/>
      <c r="N43" s="36"/>
      <c r="O43" s="36"/>
      <c r="P43" s="36"/>
      <c r="Q43" s="36">
        <v>2</v>
      </c>
      <c r="R43" s="36">
        <v>1</v>
      </c>
      <c r="S43" s="36"/>
      <c r="T43" s="36">
        <v>1</v>
      </c>
      <c r="U43" s="36"/>
      <c r="V43" s="36"/>
      <c r="W43" s="36"/>
      <c r="X43" s="36"/>
      <c r="Y43" s="24">
        <v>11</v>
      </c>
      <c r="Z43" s="25">
        <f t="shared" si="3"/>
        <v>1.5714285714285714</v>
      </c>
      <c r="AA43" s="25">
        <f t="shared" si="4"/>
        <v>2</v>
      </c>
    </row>
    <row r="44" spans="1:27" ht="12.75">
      <c r="A44" s="17"/>
      <c r="B44" s="35" t="s">
        <v>88</v>
      </c>
      <c r="C44" s="22">
        <v>163</v>
      </c>
      <c r="D44" s="36">
        <v>1168</v>
      </c>
      <c r="E44" s="36">
        <v>755</v>
      </c>
      <c r="F44" s="36">
        <v>140</v>
      </c>
      <c r="G44" s="36">
        <v>313</v>
      </c>
      <c r="H44" s="36">
        <v>1437</v>
      </c>
      <c r="I44" s="36">
        <v>324</v>
      </c>
      <c r="J44" s="36">
        <v>347</v>
      </c>
      <c r="K44" s="36">
        <v>587</v>
      </c>
      <c r="L44" s="36">
        <v>999</v>
      </c>
      <c r="M44" s="36">
        <v>741</v>
      </c>
      <c r="N44" s="36">
        <v>455</v>
      </c>
      <c r="O44" s="36">
        <v>644</v>
      </c>
      <c r="P44" s="36">
        <v>2302</v>
      </c>
      <c r="Q44" s="36">
        <v>922</v>
      </c>
      <c r="R44" s="36">
        <v>741</v>
      </c>
      <c r="S44" s="36">
        <v>843</v>
      </c>
      <c r="T44" s="36">
        <v>1012</v>
      </c>
      <c r="U44" s="36">
        <v>320</v>
      </c>
      <c r="V44" s="36">
        <v>1614</v>
      </c>
      <c r="W44" s="36">
        <v>1005</v>
      </c>
      <c r="X44" s="36">
        <v>1464</v>
      </c>
      <c r="Y44" s="24">
        <v>18296</v>
      </c>
      <c r="Z44" s="25">
        <f t="shared" si="3"/>
        <v>831.6363636363636</v>
      </c>
      <c r="AA44" s="25">
        <f t="shared" si="4"/>
        <v>2302</v>
      </c>
    </row>
    <row r="45" spans="1:25" ht="12.75">
      <c r="A45" s="46"/>
      <c r="B45" s="18" t="s">
        <v>35</v>
      </c>
      <c r="C45" s="37">
        <v>173</v>
      </c>
      <c r="D45" s="38">
        <v>1193</v>
      </c>
      <c r="E45" s="38">
        <v>772</v>
      </c>
      <c r="F45" s="38">
        <v>159</v>
      </c>
      <c r="G45" s="38">
        <v>327</v>
      </c>
      <c r="H45" s="38">
        <v>1454</v>
      </c>
      <c r="I45" s="38">
        <v>336</v>
      </c>
      <c r="J45" s="38">
        <v>364</v>
      </c>
      <c r="K45" s="38">
        <v>605</v>
      </c>
      <c r="L45" s="38">
        <v>1013</v>
      </c>
      <c r="M45" s="38">
        <v>757</v>
      </c>
      <c r="N45" s="38">
        <v>474</v>
      </c>
      <c r="O45" s="38">
        <v>657</v>
      </c>
      <c r="P45" s="38">
        <v>2338</v>
      </c>
      <c r="Q45" s="38">
        <v>952</v>
      </c>
      <c r="R45" s="38">
        <v>754</v>
      </c>
      <c r="S45" s="38">
        <v>859</v>
      </c>
      <c r="T45" s="38">
        <v>1025</v>
      </c>
      <c r="U45" s="38">
        <v>335</v>
      </c>
      <c r="V45" s="38">
        <v>1630</v>
      </c>
      <c r="W45" s="38">
        <v>1011</v>
      </c>
      <c r="X45" s="38">
        <v>1479</v>
      </c>
      <c r="Y45" s="39">
        <v>18667</v>
      </c>
    </row>
    <row r="46" spans="1:25" ht="12.75">
      <c r="A46" s="46"/>
      <c r="B46" s="4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8" spans="1:22" ht="51">
      <c r="A48" s="14" t="s">
        <v>20</v>
      </c>
      <c r="B48" s="14" t="s">
        <v>21</v>
      </c>
      <c r="C48" s="14" t="s">
        <v>61</v>
      </c>
      <c r="D48" s="32" t="s">
        <v>62</v>
      </c>
      <c r="E48" s="32" t="s">
        <v>63</v>
      </c>
      <c r="F48" s="32" t="s">
        <v>64</v>
      </c>
      <c r="G48" s="32" t="s">
        <v>65</v>
      </c>
      <c r="H48" s="32" t="s">
        <v>66</v>
      </c>
      <c r="I48" s="32" t="s">
        <v>67</v>
      </c>
      <c r="J48" s="32" t="s">
        <v>68</v>
      </c>
      <c r="K48" s="32" t="s">
        <v>69</v>
      </c>
      <c r="L48" s="32" t="s">
        <v>70</v>
      </c>
      <c r="M48" s="32" t="s">
        <v>71</v>
      </c>
      <c r="N48" s="32" t="s">
        <v>72</v>
      </c>
      <c r="O48" s="32" t="s">
        <v>73</v>
      </c>
      <c r="P48" s="32" t="s">
        <v>74</v>
      </c>
      <c r="Q48" s="32" t="s">
        <v>75</v>
      </c>
      <c r="R48" s="32" t="s">
        <v>76</v>
      </c>
      <c r="S48" s="32" t="s">
        <v>77</v>
      </c>
      <c r="T48" s="31" t="s">
        <v>35</v>
      </c>
      <c r="U48" s="26" t="s">
        <v>78</v>
      </c>
      <c r="V48" s="26" t="s">
        <v>79</v>
      </c>
    </row>
    <row r="49" spans="1:22" ht="12.75">
      <c r="A49" s="17"/>
      <c r="B49" s="35" t="s">
        <v>83</v>
      </c>
      <c r="C49" s="22">
        <v>13</v>
      </c>
      <c r="D49" s="36">
        <v>12</v>
      </c>
      <c r="E49" s="36">
        <v>4</v>
      </c>
      <c r="F49" s="36">
        <v>9</v>
      </c>
      <c r="G49" s="36">
        <v>11</v>
      </c>
      <c r="H49" s="36">
        <v>23</v>
      </c>
      <c r="I49" s="36">
        <v>14</v>
      </c>
      <c r="J49" s="36">
        <v>20</v>
      </c>
      <c r="K49" s="36">
        <v>13</v>
      </c>
      <c r="L49" s="36">
        <v>32</v>
      </c>
      <c r="M49" s="36">
        <v>7</v>
      </c>
      <c r="N49" s="36">
        <v>34</v>
      </c>
      <c r="O49" s="36">
        <v>20</v>
      </c>
      <c r="P49" s="36">
        <v>18</v>
      </c>
      <c r="Q49" s="36">
        <v>21</v>
      </c>
      <c r="R49" s="36">
        <v>18</v>
      </c>
      <c r="S49" s="36">
        <v>16</v>
      </c>
      <c r="T49" s="24">
        <v>285</v>
      </c>
      <c r="U49" s="25">
        <f aca="true" t="shared" si="5" ref="U49:U54">AVERAGE(C49:S49)</f>
        <v>16.764705882352942</v>
      </c>
      <c r="V49" s="25">
        <f aca="true" t="shared" si="6" ref="V49:V54">MAX(C49:S49)</f>
        <v>34</v>
      </c>
    </row>
    <row r="50" spans="1:22" ht="12.75">
      <c r="A50" s="14"/>
      <c r="B50" s="35" t="s">
        <v>82</v>
      </c>
      <c r="C50" s="22">
        <v>2</v>
      </c>
      <c r="D50" s="36">
        <v>2</v>
      </c>
      <c r="E50" s="36">
        <v>1</v>
      </c>
      <c r="F50" s="36">
        <v>2</v>
      </c>
      <c r="G50" s="36">
        <v>2</v>
      </c>
      <c r="H50" s="36">
        <v>1</v>
      </c>
      <c r="I50" s="36"/>
      <c r="J50" s="36">
        <v>2</v>
      </c>
      <c r="K50" s="36">
        <v>2</v>
      </c>
      <c r="L50" s="36">
        <v>2</v>
      </c>
      <c r="M50" s="36">
        <v>1</v>
      </c>
      <c r="N50" s="36">
        <v>1</v>
      </c>
      <c r="O50" s="36">
        <v>1</v>
      </c>
      <c r="P50" s="36">
        <v>1</v>
      </c>
      <c r="Q50" s="36">
        <v>1</v>
      </c>
      <c r="R50" s="36"/>
      <c r="S50" s="36">
        <v>1</v>
      </c>
      <c r="T50" s="24">
        <v>22</v>
      </c>
      <c r="U50" s="25">
        <f t="shared" si="5"/>
        <v>1.4666666666666666</v>
      </c>
      <c r="V50" s="25">
        <f t="shared" si="6"/>
        <v>2</v>
      </c>
    </row>
    <row r="51" spans="1:22" ht="12.75">
      <c r="A51" s="14"/>
      <c r="B51" s="14" t="s">
        <v>36</v>
      </c>
      <c r="C51" s="33"/>
      <c r="D51" s="20"/>
      <c r="E51" s="20">
        <v>1</v>
      </c>
      <c r="F51" s="20"/>
      <c r="G51" s="20">
        <v>2</v>
      </c>
      <c r="H51" s="20">
        <v>1</v>
      </c>
      <c r="I51" s="20">
        <v>1</v>
      </c>
      <c r="J51" s="20">
        <v>1</v>
      </c>
      <c r="K51" s="20"/>
      <c r="L51" s="20"/>
      <c r="M51" s="20">
        <v>1</v>
      </c>
      <c r="N51" s="20"/>
      <c r="O51" s="20">
        <v>1</v>
      </c>
      <c r="P51" s="20">
        <v>1</v>
      </c>
      <c r="Q51" s="20">
        <v>1</v>
      </c>
      <c r="R51" s="20"/>
      <c r="S51" s="20">
        <v>1</v>
      </c>
      <c r="T51" s="34">
        <v>11</v>
      </c>
      <c r="U51" s="25">
        <f t="shared" si="5"/>
        <v>1.1</v>
      </c>
      <c r="V51" s="25">
        <f t="shared" si="6"/>
        <v>2</v>
      </c>
    </row>
    <row r="52" spans="2:22" ht="12.75">
      <c r="B52" s="35" t="s">
        <v>37</v>
      </c>
      <c r="C52" s="22">
        <v>2</v>
      </c>
      <c r="D52" s="36"/>
      <c r="E52" s="36">
        <v>1</v>
      </c>
      <c r="F52" s="36"/>
      <c r="G52" s="36"/>
      <c r="H52" s="36"/>
      <c r="I52" s="36">
        <v>1</v>
      </c>
      <c r="J52" s="36"/>
      <c r="K52" s="36"/>
      <c r="L52" s="36">
        <v>1</v>
      </c>
      <c r="M52" s="36">
        <v>2</v>
      </c>
      <c r="N52" s="36">
        <v>1</v>
      </c>
      <c r="O52" s="36"/>
      <c r="P52" s="36"/>
      <c r="Q52" s="36"/>
      <c r="R52" s="36">
        <v>1</v>
      </c>
      <c r="S52" s="36">
        <v>1</v>
      </c>
      <c r="T52" s="24">
        <v>10</v>
      </c>
      <c r="U52" s="25">
        <f t="shared" si="5"/>
        <v>1.25</v>
      </c>
      <c r="V52" s="25">
        <f t="shared" si="6"/>
        <v>2</v>
      </c>
    </row>
    <row r="53" spans="1:22" ht="12.75">
      <c r="A53" s="17"/>
      <c r="B53" s="35" t="s">
        <v>38</v>
      </c>
      <c r="C53" s="22"/>
      <c r="D53" s="36">
        <v>1</v>
      </c>
      <c r="E53" s="36">
        <v>1</v>
      </c>
      <c r="F53" s="36"/>
      <c r="G53" s="36"/>
      <c r="H53" s="36">
        <v>1</v>
      </c>
      <c r="I53" s="36"/>
      <c r="J53" s="36"/>
      <c r="K53" s="36">
        <v>2</v>
      </c>
      <c r="L53" s="36">
        <v>1</v>
      </c>
      <c r="M53" s="36"/>
      <c r="N53" s="36"/>
      <c r="O53" s="36"/>
      <c r="P53" s="36"/>
      <c r="Q53" s="36">
        <v>1</v>
      </c>
      <c r="R53" s="36"/>
      <c r="S53" s="36"/>
      <c r="T53" s="24">
        <v>7</v>
      </c>
      <c r="U53" s="25">
        <f t="shared" si="5"/>
        <v>1.1666666666666667</v>
      </c>
      <c r="V53" s="25">
        <f t="shared" si="6"/>
        <v>2</v>
      </c>
    </row>
    <row r="54" spans="1:22" ht="12.75">
      <c r="A54" s="17"/>
      <c r="B54" s="35" t="s">
        <v>88</v>
      </c>
      <c r="C54" s="22">
        <v>886</v>
      </c>
      <c r="D54" s="36">
        <v>301</v>
      </c>
      <c r="E54" s="36">
        <v>2148</v>
      </c>
      <c r="F54" s="36">
        <v>451</v>
      </c>
      <c r="G54" s="36">
        <v>998</v>
      </c>
      <c r="H54" s="36">
        <v>1039</v>
      </c>
      <c r="I54" s="36">
        <v>1029</v>
      </c>
      <c r="J54" s="36">
        <v>586</v>
      </c>
      <c r="K54" s="36">
        <v>1035</v>
      </c>
      <c r="L54" s="36">
        <v>1484</v>
      </c>
      <c r="M54" s="36">
        <v>1173</v>
      </c>
      <c r="N54" s="36">
        <v>1904</v>
      </c>
      <c r="O54" s="36">
        <v>200</v>
      </c>
      <c r="P54" s="36">
        <v>2899</v>
      </c>
      <c r="Q54" s="36">
        <v>734</v>
      </c>
      <c r="R54" s="36">
        <v>294</v>
      </c>
      <c r="S54" s="36">
        <v>740</v>
      </c>
      <c r="T54" s="24">
        <v>17901</v>
      </c>
      <c r="U54" s="25">
        <f t="shared" si="5"/>
        <v>1053</v>
      </c>
      <c r="V54" s="25">
        <f t="shared" si="6"/>
        <v>2899</v>
      </c>
    </row>
    <row r="55" spans="1:20" ht="12.75">
      <c r="A55" s="46"/>
      <c r="B55" s="18" t="s">
        <v>35</v>
      </c>
      <c r="C55" s="37">
        <v>903</v>
      </c>
      <c r="D55" s="38">
        <v>316</v>
      </c>
      <c r="E55" s="38">
        <v>2156</v>
      </c>
      <c r="F55" s="38">
        <v>462</v>
      </c>
      <c r="G55" s="38">
        <v>1013</v>
      </c>
      <c r="H55" s="38">
        <v>1065</v>
      </c>
      <c r="I55" s="38">
        <v>1045</v>
      </c>
      <c r="J55" s="38">
        <v>609</v>
      </c>
      <c r="K55" s="38">
        <v>1052</v>
      </c>
      <c r="L55" s="38">
        <v>1520</v>
      </c>
      <c r="M55" s="38">
        <v>1184</v>
      </c>
      <c r="N55" s="38">
        <v>1940</v>
      </c>
      <c r="O55" s="38">
        <v>222</v>
      </c>
      <c r="P55" s="38">
        <v>2919</v>
      </c>
      <c r="Q55" s="38">
        <v>758</v>
      </c>
      <c r="R55" s="38">
        <v>313</v>
      </c>
      <c r="S55" s="38">
        <v>759</v>
      </c>
      <c r="T55" s="39">
        <v>18236</v>
      </c>
    </row>
    <row r="56" spans="1:20" ht="12.75">
      <c r="A56" s="46"/>
      <c r="B56" s="4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8" spans="2:10" ht="12.75">
      <c r="B58" s="42" t="s">
        <v>86</v>
      </c>
      <c r="C58" s="57" t="s">
        <v>0</v>
      </c>
      <c r="D58" s="57"/>
      <c r="E58" s="57" t="s">
        <v>14</v>
      </c>
      <c r="F58" s="57"/>
      <c r="G58" s="57" t="s">
        <v>20</v>
      </c>
      <c r="H58" s="57"/>
      <c r="I58" s="57" t="s">
        <v>85</v>
      </c>
      <c r="J58" s="57"/>
    </row>
    <row r="59" spans="2:10" ht="51">
      <c r="B59" s="27" t="s">
        <v>21</v>
      </c>
      <c r="C59" s="40" t="s">
        <v>80</v>
      </c>
      <c r="D59" s="40" t="s">
        <v>81</v>
      </c>
      <c r="E59" s="40" t="s">
        <v>80</v>
      </c>
      <c r="F59" s="40" t="s">
        <v>81</v>
      </c>
      <c r="G59" s="40" t="s">
        <v>80</v>
      </c>
      <c r="H59" s="40" t="s">
        <v>81</v>
      </c>
      <c r="I59" s="40" t="s">
        <v>80</v>
      </c>
      <c r="J59" s="40" t="s">
        <v>81</v>
      </c>
    </row>
    <row r="60" spans="2:10" ht="12.75">
      <c r="B60" s="1" t="s">
        <v>83</v>
      </c>
      <c r="C60" s="28">
        <v>16.153846153846153</v>
      </c>
      <c r="D60" s="28">
        <v>28</v>
      </c>
      <c r="E60" s="49">
        <v>14.090909090909092</v>
      </c>
      <c r="F60" s="50">
        <v>32</v>
      </c>
      <c r="G60" s="51">
        <v>16.764705882352942</v>
      </c>
      <c r="H60" s="51">
        <v>34</v>
      </c>
      <c r="I60" s="41">
        <f>AVERAGE(C60,E60,G60)</f>
        <v>15.669820375702729</v>
      </c>
      <c r="J60" s="41">
        <f>MAX(D60,F60,H60)</f>
        <v>34</v>
      </c>
    </row>
    <row r="61" spans="2:10" ht="12.75">
      <c r="B61" s="1" t="s">
        <v>82</v>
      </c>
      <c r="C61" s="28">
        <v>1.5555555555555556</v>
      </c>
      <c r="D61" s="28">
        <v>3</v>
      </c>
      <c r="E61" s="49">
        <v>1.6666666666666667</v>
      </c>
      <c r="F61" s="50">
        <v>6</v>
      </c>
      <c r="G61" s="51">
        <v>1.4666666666666666</v>
      </c>
      <c r="H61" s="51">
        <v>2</v>
      </c>
      <c r="I61" s="41">
        <f>AVERAGE(C61,E61,G61)</f>
        <v>1.562962962962963</v>
      </c>
      <c r="J61" s="41">
        <f>MAX(D61,F61,H61)</f>
        <v>6</v>
      </c>
    </row>
    <row r="62" spans="2:10" ht="12.75">
      <c r="B62" s="1" t="s">
        <v>36</v>
      </c>
      <c r="C62" s="28">
        <v>1.5</v>
      </c>
      <c r="D62" s="28">
        <v>2</v>
      </c>
      <c r="E62" s="49">
        <v>1.5454545454545454</v>
      </c>
      <c r="F62" s="50">
        <v>4</v>
      </c>
      <c r="G62" s="51">
        <v>1.1</v>
      </c>
      <c r="H62" s="51">
        <v>2</v>
      </c>
      <c r="I62" s="41">
        <f>AVERAGE(C62,E62,G62)</f>
        <v>1.3818181818181818</v>
      </c>
      <c r="J62" s="41">
        <f>MAX(D62,F62,H62)</f>
        <v>4</v>
      </c>
    </row>
    <row r="63" spans="2:10" ht="12.75">
      <c r="B63" s="1" t="s">
        <v>37</v>
      </c>
      <c r="C63" s="28">
        <v>2</v>
      </c>
      <c r="D63" s="28">
        <v>3</v>
      </c>
      <c r="E63" s="49">
        <v>1.3</v>
      </c>
      <c r="F63" s="50">
        <v>2</v>
      </c>
      <c r="G63" s="51">
        <v>1.25</v>
      </c>
      <c r="H63" s="51">
        <v>2</v>
      </c>
      <c r="I63" s="41">
        <f>AVERAGE(C63,E63,G63)</f>
        <v>1.5166666666666666</v>
      </c>
      <c r="J63" s="41">
        <f>MAX(D63,F63,H63)</f>
        <v>3</v>
      </c>
    </row>
    <row r="64" spans="2:10" ht="12.75">
      <c r="B64" s="1" t="s">
        <v>38</v>
      </c>
      <c r="C64" s="28">
        <v>1.1</v>
      </c>
      <c r="D64" s="28">
        <v>2</v>
      </c>
      <c r="E64" s="49">
        <v>1.5714285714285714</v>
      </c>
      <c r="F64" s="50">
        <v>2</v>
      </c>
      <c r="G64" s="51">
        <v>1.1666666666666667</v>
      </c>
      <c r="H64" s="51">
        <v>2</v>
      </c>
      <c r="I64" s="41">
        <f>AVERAGE(C64,E64,G64)</f>
        <v>1.2793650793650795</v>
      </c>
      <c r="J64" s="41">
        <f>MAX(D64,F64,H64)</f>
        <v>2</v>
      </c>
    </row>
  </sheetData>
  <mergeCells count="4">
    <mergeCell ref="C58:D58"/>
    <mergeCell ref="E58:F58"/>
    <mergeCell ref="G58:H58"/>
    <mergeCell ref="I58:J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</dc:creator>
  <cp:keywords/>
  <dc:description/>
  <cp:lastModifiedBy>russell</cp:lastModifiedBy>
  <dcterms:created xsi:type="dcterms:W3CDTF">2006-02-14T22:53:22Z</dcterms:created>
  <dcterms:modified xsi:type="dcterms:W3CDTF">2006-02-15T17:55:05Z</dcterms:modified>
  <cp:category/>
  <cp:version/>
  <cp:contentType/>
  <cp:contentStatus/>
</cp:coreProperties>
</file>